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696" windowHeight="6348" activeTab="0"/>
  </bookViews>
  <sheets>
    <sheet name="Operating assumptions" sheetId="1" r:id="rId1"/>
    <sheet name="CF analysis-thin slab" sheetId="2" r:id="rId2"/>
    <sheet name="CF analysis - Modernize" sheetId="3" r:id="rId3"/>
    <sheet name="CF analysis - Unmodernized" sheetId="4" r:id="rId4"/>
  </sheets>
  <definedNames>
    <definedName name="_xlnm.Print_Area" localSheetId="2">'CF analysis - Modernize'!$B$1:$AB$58</definedName>
    <definedName name="_xlnm.Print_Area" localSheetId="1">'CF analysis-thin slab'!$B$1:$O$58</definedName>
  </definedNames>
  <calcPr fullCalcOnLoad="1"/>
</workbook>
</file>

<file path=xl/sharedStrings.xml><?xml version="1.0" encoding="utf-8"?>
<sst xmlns="http://schemas.openxmlformats.org/spreadsheetml/2006/main" count="141" uniqueCount="65">
  <si>
    <t>Capacity(million of tons of steel)</t>
  </si>
  <si>
    <t>-   Hot-rolled sheets (HR)</t>
  </si>
  <si>
    <t>-   Cold-rolled sheets (CR)</t>
  </si>
  <si>
    <t>Operating assumptions</t>
  </si>
  <si>
    <t>Thin-slab Minimill</t>
  </si>
  <si>
    <t>HR</t>
  </si>
  <si>
    <t>CR</t>
  </si>
  <si>
    <t>Modernized</t>
  </si>
  <si>
    <t>Integrated Mill</t>
  </si>
  <si>
    <t>Unmodernized</t>
  </si>
  <si>
    <t>Labor / hour</t>
  </si>
  <si>
    <t>Scrap / ton</t>
  </si>
  <si>
    <t>Man hours / ton</t>
  </si>
  <si>
    <t>Operation costs / ton</t>
  </si>
  <si>
    <t>Labor</t>
  </si>
  <si>
    <t>Ore</t>
  </si>
  <si>
    <t>Coal</t>
  </si>
  <si>
    <t>Energy</t>
  </si>
  <si>
    <t>Scrap</t>
  </si>
  <si>
    <t>Materials and supplies</t>
  </si>
  <si>
    <t>Maintenance &amp; repairs</t>
  </si>
  <si>
    <t>Total costs / ton</t>
  </si>
  <si>
    <t>Revenue / ton</t>
  </si>
  <si>
    <t>Assumptions:</t>
  </si>
  <si>
    <t>Annual growth rate of price of steel</t>
  </si>
  <si>
    <t>(historical)</t>
  </si>
  <si>
    <t>Total revenue (shipment*rev/ton)</t>
  </si>
  <si>
    <t>Operating costs / ton</t>
  </si>
  <si>
    <t>Annual growth rate of operating costs</t>
  </si>
  <si>
    <t>Total operating costs(shipment*cost/ton)</t>
  </si>
  <si>
    <t>Income</t>
  </si>
  <si>
    <t>Total income</t>
  </si>
  <si>
    <t>Taxes</t>
  </si>
  <si>
    <t>Tax rate</t>
  </si>
  <si>
    <t>Add back depreciation</t>
  </si>
  <si>
    <t>Subtract capital expenditures</t>
  </si>
  <si>
    <t>Cash flow</t>
  </si>
  <si>
    <t>Discount rate</t>
  </si>
  <si>
    <t>Discounted cash flow</t>
  </si>
  <si>
    <t>Sum of discounted cash flow</t>
  </si>
  <si>
    <t>Investment criterion: 25% ROA by year 5?</t>
  </si>
  <si>
    <t>Year 5 CF:</t>
  </si>
  <si>
    <t>Year 5 Assets:</t>
  </si>
  <si>
    <t>Year 5 ROA:</t>
  </si>
  <si>
    <t>Internal rate of return (IRR)</t>
  </si>
  <si>
    <t>Exhibit 12B</t>
  </si>
  <si>
    <t>Subtract startup costs</t>
  </si>
  <si>
    <t>Subtract working capital costs</t>
  </si>
  <si>
    <t>Depreciate over 25 years</t>
  </si>
  <si>
    <t>Depreciate over 12 years</t>
  </si>
  <si>
    <t>Depreciate over 25 years (no expenditure to dep.)</t>
  </si>
  <si>
    <t>Modernized integrated mill</t>
  </si>
  <si>
    <t>Unmodernized integrated mill</t>
  </si>
  <si>
    <t>-   Hot-rolled sheets (HR)  (12A)</t>
  </si>
  <si>
    <t>-   Cold-rolled sheets (CR) (12A)</t>
  </si>
  <si>
    <t>Shipments  (12A)</t>
  </si>
  <si>
    <t>-   Hot-rolled sheets (HR)   (12B)</t>
  </si>
  <si>
    <t xml:space="preserve">-   Cold-rolled sheets (CR) (12B) </t>
  </si>
  <si>
    <t>-   Hot-rolled sheets (HR)  (12B)</t>
  </si>
  <si>
    <t>-   Cold-rolled sheets (CR) (12B)</t>
  </si>
  <si>
    <t>-   Hot-rolled sheets (HR) (12B)</t>
  </si>
  <si>
    <t>-   Cold-rolled sheets (CR)  (12B)</t>
  </si>
  <si>
    <t>Shipments (12A)</t>
  </si>
  <si>
    <t>Capacity Utilization</t>
  </si>
  <si>
    <t>Thin Slab Minimill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</si>
</sst>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3" sqref="B3"/>
    </sheetView>
  </sheetViews>
  <sheetFormatPr defaultColWidth="9.140625" defaultRowHeight="12.75"/>
  <cols>
    <col min="2" max="2" width="19.28125" style="0" customWidth="1"/>
    <col min="3" max="4" width="9.28125" style="0" bestFit="1" customWidth="1"/>
    <col min="5" max="5" width="2.8515625" style="0" customWidth="1"/>
    <col min="6" max="7" width="9.28125" style="0" bestFit="1" customWidth="1"/>
    <col min="8" max="8" width="2.28125" style="0" customWidth="1"/>
    <col min="9" max="10" width="9.28125" style="0" bestFit="1" customWidth="1"/>
  </cols>
  <sheetData>
    <row r="1" ht="12.75">
      <c r="A1" s="2" t="s">
        <v>45</v>
      </c>
    </row>
    <row r="2" spans="2:10" ht="12.75">
      <c r="B2" s="4"/>
      <c r="C2" s="4"/>
      <c r="D2" s="4"/>
      <c r="E2" s="4"/>
      <c r="F2" s="4" t="s">
        <v>7</v>
      </c>
      <c r="G2" s="4"/>
      <c r="H2" s="4"/>
      <c r="I2" s="4" t="s">
        <v>9</v>
      </c>
      <c r="J2" s="4"/>
    </row>
    <row r="3" spans="2:10" ht="12.75">
      <c r="B3" s="5"/>
      <c r="C3" s="6" t="s">
        <v>4</v>
      </c>
      <c r="D3" s="6"/>
      <c r="E3" s="6"/>
      <c r="F3" s="6" t="s">
        <v>8</v>
      </c>
      <c r="G3" s="6"/>
      <c r="H3" s="6"/>
      <c r="I3" s="6" t="s">
        <v>8</v>
      </c>
      <c r="J3" s="6"/>
    </row>
    <row r="4" spans="2:10" ht="12.75">
      <c r="B4" s="6"/>
      <c r="C4" s="6" t="s">
        <v>5</v>
      </c>
      <c r="D4" s="6" t="s">
        <v>6</v>
      </c>
      <c r="E4" s="6"/>
      <c r="F4" s="6" t="s">
        <v>5</v>
      </c>
      <c r="G4" s="6" t="s">
        <v>6</v>
      </c>
      <c r="H4" s="6"/>
      <c r="I4" s="6" t="s">
        <v>5</v>
      </c>
      <c r="J4" s="6" t="s">
        <v>6</v>
      </c>
    </row>
    <row r="5" spans="2:10" ht="12.75"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2:10" ht="12.75">
      <c r="B6" s="5"/>
      <c r="C6" s="5"/>
      <c r="D6" s="5"/>
      <c r="E6" s="5"/>
      <c r="F6" s="5"/>
      <c r="G6" s="5"/>
      <c r="H6" s="5"/>
      <c r="I6" s="5"/>
      <c r="J6" s="5"/>
    </row>
    <row r="7" spans="2:10" ht="12.75">
      <c r="B7" t="s">
        <v>10</v>
      </c>
      <c r="C7" s="7">
        <v>20</v>
      </c>
      <c r="D7" s="7">
        <v>20</v>
      </c>
      <c r="E7" s="7"/>
      <c r="F7" s="7">
        <v>23.5</v>
      </c>
      <c r="G7" s="7">
        <v>23.5</v>
      </c>
      <c r="H7" s="7"/>
      <c r="I7" s="7">
        <v>23.5</v>
      </c>
      <c r="J7" s="7">
        <v>23.5</v>
      </c>
    </row>
    <row r="8" spans="2:10" ht="12.75">
      <c r="B8" t="s">
        <v>11</v>
      </c>
      <c r="C8" s="7">
        <v>90</v>
      </c>
      <c r="D8" s="7">
        <v>90</v>
      </c>
      <c r="E8" s="7"/>
      <c r="F8" s="7">
        <v>80</v>
      </c>
      <c r="G8" s="7">
        <v>80</v>
      </c>
      <c r="H8" s="7"/>
      <c r="I8" s="7">
        <v>80</v>
      </c>
      <c r="J8" s="7">
        <v>80</v>
      </c>
    </row>
    <row r="9" spans="2:10" ht="12.75">
      <c r="B9" t="s">
        <v>12</v>
      </c>
      <c r="C9" s="9">
        <v>1.75</v>
      </c>
      <c r="D9" s="9">
        <v>2.65</v>
      </c>
      <c r="E9" s="9"/>
      <c r="F9" s="9">
        <v>2.85</v>
      </c>
      <c r="G9" s="9">
        <v>4.5</v>
      </c>
      <c r="H9" s="9"/>
      <c r="I9" s="9">
        <v>3.9</v>
      </c>
      <c r="J9" s="9">
        <v>5.85</v>
      </c>
    </row>
    <row r="10" spans="2:10" ht="12.75">
      <c r="B10" t="s">
        <v>63</v>
      </c>
      <c r="C10" s="8">
        <v>0.9</v>
      </c>
      <c r="D10" s="8">
        <v>0.9</v>
      </c>
      <c r="E10" s="8"/>
      <c r="F10" s="8">
        <v>0.9</v>
      </c>
      <c r="G10" s="8">
        <v>0.9</v>
      </c>
      <c r="H10" s="8"/>
      <c r="I10" s="8">
        <v>0.75</v>
      </c>
      <c r="J10" s="8">
        <v>0.75</v>
      </c>
    </row>
    <row r="12" ht="12.75">
      <c r="B12" s="1" t="s">
        <v>13</v>
      </c>
    </row>
    <row r="14" spans="2:10" ht="12.75">
      <c r="B14" t="s">
        <v>14</v>
      </c>
      <c r="C14" s="7">
        <f>+C9*C7</f>
        <v>35</v>
      </c>
      <c r="D14" s="7">
        <f>+D9*D7</f>
        <v>53</v>
      </c>
      <c r="E14" s="7"/>
      <c r="F14" s="7">
        <v>67</v>
      </c>
      <c r="G14" s="7">
        <v>105.5</v>
      </c>
      <c r="H14" s="7"/>
      <c r="I14" s="7">
        <v>91.5</v>
      </c>
      <c r="J14" s="7">
        <v>141</v>
      </c>
    </row>
    <row r="15" spans="2:10" ht="12.75">
      <c r="B15" t="s">
        <v>15</v>
      </c>
      <c r="C15">
        <v>0</v>
      </c>
      <c r="D15">
        <v>0</v>
      </c>
      <c r="F15">
        <v>51</v>
      </c>
      <c r="G15">
        <v>54</v>
      </c>
      <c r="I15">
        <v>52</v>
      </c>
      <c r="J15">
        <v>56</v>
      </c>
    </row>
    <row r="16" spans="2:10" ht="12.75">
      <c r="B16" t="s">
        <v>16</v>
      </c>
      <c r="C16">
        <v>0</v>
      </c>
      <c r="D16">
        <v>0</v>
      </c>
      <c r="F16">
        <v>35</v>
      </c>
      <c r="G16">
        <v>37.5</v>
      </c>
      <c r="I16">
        <v>38</v>
      </c>
      <c r="J16">
        <v>40.5</v>
      </c>
    </row>
    <row r="17" spans="2:10" ht="12.75">
      <c r="B17" t="s">
        <v>17</v>
      </c>
      <c r="C17">
        <v>24</v>
      </c>
      <c r="D17">
        <v>38</v>
      </c>
      <c r="F17">
        <v>9</v>
      </c>
      <c r="G17">
        <v>23</v>
      </c>
      <c r="I17">
        <v>9.5</v>
      </c>
      <c r="J17">
        <v>25</v>
      </c>
    </row>
    <row r="18" spans="2:10" ht="12.75">
      <c r="B18" t="s">
        <v>18</v>
      </c>
      <c r="C18">
        <v>100</v>
      </c>
      <c r="D18">
        <v>102</v>
      </c>
      <c r="F18">
        <v>13.5</v>
      </c>
      <c r="G18">
        <v>9.5</v>
      </c>
      <c r="I18">
        <v>19.5</v>
      </c>
      <c r="J18">
        <v>15.5</v>
      </c>
    </row>
    <row r="19" spans="2:10" ht="12.75">
      <c r="B19" t="s">
        <v>19</v>
      </c>
      <c r="C19">
        <v>56</v>
      </c>
      <c r="D19">
        <v>72.5</v>
      </c>
      <c r="F19">
        <v>71</v>
      </c>
      <c r="G19">
        <v>93</v>
      </c>
      <c r="I19">
        <v>72.5</v>
      </c>
      <c r="J19">
        <v>95.5</v>
      </c>
    </row>
    <row r="20" spans="2:10" ht="12.75">
      <c r="B20" t="s">
        <v>20</v>
      </c>
      <c r="C20">
        <v>10</v>
      </c>
      <c r="D20">
        <v>17.5</v>
      </c>
      <c r="F20">
        <v>15</v>
      </c>
      <c r="G20">
        <v>26.5</v>
      </c>
      <c r="I20">
        <v>17</v>
      </c>
      <c r="J20">
        <v>29.5</v>
      </c>
    </row>
    <row r="22" spans="2:10" ht="12.75">
      <c r="B22" s="1" t="s">
        <v>21</v>
      </c>
      <c r="C22" s="11">
        <f>SUM(C14:C20)</f>
        <v>225</v>
      </c>
      <c r="D22" s="11">
        <f aca="true" t="shared" si="0" ref="D22:J22">SUM(D14:D20)</f>
        <v>283</v>
      </c>
      <c r="E22" s="11"/>
      <c r="F22" s="11">
        <f t="shared" si="0"/>
        <v>261.5</v>
      </c>
      <c r="G22" s="11">
        <f t="shared" si="0"/>
        <v>349</v>
      </c>
      <c r="H22" s="11"/>
      <c r="I22" s="11">
        <f t="shared" si="0"/>
        <v>300</v>
      </c>
      <c r="J22" s="11">
        <f t="shared" si="0"/>
        <v>403</v>
      </c>
    </row>
    <row r="23" spans="2:10" ht="12.75">
      <c r="B23" s="1" t="s">
        <v>22</v>
      </c>
      <c r="C23" s="11">
        <v>306.5</v>
      </c>
      <c r="D23" s="11">
        <v>390.5</v>
      </c>
      <c r="E23" s="11"/>
      <c r="F23" s="11">
        <v>326</v>
      </c>
      <c r="G23" s="11">
        <v>454.5</v>
      </c>
      <c r="H23" s="11"/>
      <c r="I23" s="11">
        <v>325</v>
      </c>
      <c r="J23" s="11">
        <v>453</v>
      </c>
    </row>
  </sheetData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4" max="4" width="12.421875" style="0" bestFit="1" customWidth="1"/>
    <col min="5" max="5" width="10.140625" style="0" bestFit="1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1" t="s">
        <v>37</v>
      </c>
      <c r="C5" s="22">
        <v>0.15</v>
      </c>
      <c r="D5" s="23"/>
      <c r="E5" s="23"/>
      <c r="F5" s="23"/>
      <c r="G5" s="24"/>
    </row>
    <row r="6" spans="2:7" ht="12.75">
      <c r="B6" s="25"/>
      <c r="C6" s="26"/>
      <c r="D6" s="27"/>
      <c r="E6" s="27"/>
      <c r="F6" s="27"/>
      <c r="G6" s="28"/>
    </row>
    <row r="8" ht="17.25">
      <c r="B8" s="3" t="s">
        <v>64</v>
      </c>
    </row>
    <row r="9" spans="3:15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</row>
    <row r="10" spans="3:15" s="13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</row>
    <row r="11" spans="2:5" ht="12.75">
      <c r="B11" s="1" t="s">
        <v>0</v>
      </c>
      <c r="C11">
        <v>0</v>
      </c>
      <c r="D11">
        <v>0</v>
      </c>
      <c r="E11">
        <v>0</v>
      </c>
    </row>
    <row r="12" ht="12.75">
      <c r="B12" s="1" t="s">
        <v>55</v>
      </c>
    </row>
    <row r="13" spans="2:15" ht="12.75">
      <c r="B13" s="14" t="s">
        <v>53</v>
      </c>
      <c r="C13">
        <v>0</v>
      </c>
      <c r="D13">
        <v>0</v>
      </c>
      <c r="E13">
        <v>0</v>
      </c>
      <c r="F13">
        <v>0.25</v>
      </c>
      <c r="G13">
        <v>0.5</v>
      </c>
      <c r="H13">
        <v>0.5</v>
      </c>
      <c r="I13">
        <v>0.5</v>
      </c>
      <c r="J13">
        <v>0.5</v>
      </c>
      <c r="K13">
        <v>0.5</v>
      </c>
      <c r="L13">
        <v>0.5</v>
      </c>
      <c r="M13">
        <v>0.5</v>
      </c>
      <c r="N13">
        <v>0.5</v>
      </c>
      <c r="O13">
        <v>0.5</v>
      </c>
    </row>
    <row r="14" spans="2:15" ht="12.75">
      <c r="B14" s="14" t="s">
        <v>54</v>
      </c>
      <c r="C14">
        <v>0</v>
      </c>
      <c r="D14">
        <v>0</v>
      </c>
      <c r="E14">
        <v>0</v>
      </c>
      <c r="F14">
        <v>0.175</v>
      </c>
      <c r="G14">
        <v>0.35</v>
      </c>
      <c r="H14">
        <v>0.35</v>
      </c>
      <c r="I14">
        <v>0.35</v>
      </c>
      <c r="J14">
        <v>0.35</v>
      </c>
      <c r="K14">
        <v>0.35</v>
      </c>
      <c r="L14">
        <v>0.35</v>
      </c>
      <c r="M14">
        <v>0.35</v>
      </c>
      <c r="N14">
        <v>0.35</v>
      </c>
      <c r="O14">
        <v>0.35</v>
      </c>
    </row>
    <row r="15" ht="12.75">
      <c r="B15" s="1"/>
    </row>
    <row r="16" ht="12.75">
      <c r="B16" s="1" t="s">
        <v>22</v>
      </c>
    </row>
    <row r="17" spans="2:3" ht="12.75">
      <c r="B17" s="14" t="s">
        <v>60</v>
      </c>
      <c r="C17">
        <v>306.5</v>
      </c>
    </row>
    <row r="18" spans="2:3" ht="12.75">
      <c r="B18" s="14" t="s">
        <v>59</v>
      </c>
      <c r="C18">
        <v>390.5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58</v>
      </c>
      <c r="C25">
        <v>225</v>
      </c>
    </row>
    <row r="26" spans="2:3" ht="12.75">
      <c r="B26" s="14" t="s">
        <v>61</v>
      </c>
      <c r="C26">
        <v>283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s="12" customFormat="1" ht="12.75">
      <c r="B33" s="15" t="s">
        <v>49</v>
      </c>
      <c r="C33" s="12">
        <v>0</v>
      </c>
    </row>
    <row r="34" s="12" customFormat="1" ht="12.75">
      <c r="B34" s="15"/>
    </row>
    <row r="35" s="12" customFormat="1" ht="12.75">
      <c r="B35" s="15" t="s">
        <v>30</v>
      </c>
    </row>
    <row r="36" s="12" customFormat="1" ht="12.75">
      <c r="B36" s="16" t="s">
        <v>1</v>
      </c>
    </row>
    <row r="37" s="12" customFormat="1" ht="12.75">
      <c r="B37" s="16" t="s">
        <v>2</v>
      </c>
    </row>
    <row r="38" s="12" customFormat="1" ht="12.75">
      <c r="B38" s="15"/>
    </row>
    <row r="39" s="12" customFormat="1" ht="12.75">
      <c r="B39" s="15" t="s">
        <v>31</v>
      </c>
    </row>
    <row r="40" s="12" customFormat="1" ht="12.75">
      <c r="B40" s="15"/>
    </row>
    <row r="41" s="12" customFormat="1" ht="12.75">
      <c r="B41" s="15" t="s">
        <v>32</v>
      </c>
    </row>
    <row r="42" s="12" customFormat="1" ht="12.75">
      <c r="B42" s="15"/>
    </row>
    <row r="43" spans="2:3" s="12" customFormat="1" ht="12.75">
      <c r="B43" s="15" t="s">
        <v>34</v>
      </c>
      <c r="C43" s="12">
        <v>0</v>
      </c>
    </row>
    <row r="44" s="12" customFormat="1" ht="12.75">
      <c r="B44" s="15" t="s">
        <v>35</v>
      </c>
    </row>
    <row r="45" spans="2:6" s="12" customFormat="1" ht="12.75">
      <c r="B45" s="15" t="s">
        <v>46</v>
      </c>
      <c r="F45" s="12">
        <v>30</v>
      </c>
    </row>
    <row r="46" spans="2:6" s="12" customFormat="1" ht="12.75">
      <c r="B46" s="15" t="s">
        <v>47</v>
      </c>
      <c r="F46" s="12">
        <v>30</v>
      </c>
    </row>
    <row r="47" s="12" customFormat="1" ht="12.75">
      <c r="B47" s="15"/>
    </row>
    <row r="48" s="12" customFormat="1" ht="12.75">
      <c r="B48" s="15" t="s">
        <v>36</v>
      </c>
    </row>
    <row r="49" spans="1:3" ht="12.75">
      <c r="A49" s="12"/>
      <c r="B49" s="1" t="s">
        <v>44</v>
      </c>
      <c r="C49" s="10"/>
    </row>
    <row r="50" s="7" customFormat="1" ht="12.75">
      <c r="B50" s="11" t="s">
        <v>38</v>
      </c>
    </row>
    <row r="51" ht="12.75">
      <c r="B51" s="17"/>
    </row>
    <row r="52" spans="2:3" ht="13.5" thickBot="1">
      <c r="B52" s="1" t="s">
        <v>39</v>
      </c>
      <c r="C52" s="7"/>
    </row>
    <row r="53" spans="1:6" ht="13.5" thickTop="1">
      <c r="A53" s="31"/>
      <c r="B53" s="32"/>
      <c r="C53" s="32"/>
      <c r="D53" s="32"/>
      <c r="E53" s="32"/>
      <c r="F53" s="33"/>
    </row>
    <row r="54" spans="1:6" ht="12.75">
      <c r="A54" s="34"/>
      <c r="B54" s="5" t="s">
        <v>40</v>
      </c>
      <c r="C54" s="5"/>
      <c r="D54" s="5" t="s">
        <v>41</v>
      </c>
      <c r="E54" s="5"/>
      <c r="F54" s="35"/>
    </row>
    <row r="55" spans="1:6" ht="12.75">
      <c r="A55" s="34"/>
      <c r="B55" s="5"/>
      <c r="C55" s="5"/>
      <c r="D55" s="5" t="s">
        <v>42</v>
      </c>
      <c r="E55" s="29"/>
      <c r="F55" s="35"/>
    </row>
    <row r="56" spans="1:6" ht="12.75">
      <c r="A56" s="34"/>
      <c r="B56" s="5"/>
      <c r="C56" s="5"/>
      <c r="D56" s="5"/>
      <c r="E56" s="5"/>
      <c r="F56" s="35"/>
    </row>
    <row r="57" spans="1:6" ht="12.75">
      <c r="A57" s="34"/>
      <c r="B57" s="5"/>
      <c r="C57" s="5"/>
      <c r="D57" s="5" t="s">
        <v>43</v>
      </c>
      <c r="E57" s="30"/>
      <c r="F57" s="35"/>
    </row>
    <row r="58" spans="1:6" ht="13.5" thickBot="1">
      <c r="A58" s="36"/>
      <c r="B58" s="37"/>
      <c r="C58" s="37"/>
      <c r="D58" s="37"/>
      <c r="E58" s="37"/>
      <c r="F58" s="38"/>
    </row>
    <row r="59" ht="13.5" thickTop="1"/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7.25">
      <c r="B8" s="3" t="s">
        <v>51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55</v>
      </c>
    </row>
    <row r="13" spans="2:28" ht="12.75">
      <c r="B13" s="14" t="s">
        <v>53</v>
      </c>
      <c r="C13">
        <v>0</v>
      </c>
      <c r="D13">
        <v>2.1</v>
      </c>
      <c r="E13">
        <v>2.1</v>
      </c>
      <c r="F13">
        <v>2.1</v>
      </c>
      <c r="G13">
        <v>2.1</v>
      </c>
      <c r="H13">
        <v>2.1</v>
      </c>
      <c r="I13">
        <v>2.1</v>
      </c>
      <c r="J13">
        <v>2.1</v>
      </c>
      <c r="K13">
        <v>2.1</v>
      </c>
      <c r="L13">
        <v>2.1</v>
      </c>
      <c r="M13">
        <v>2.1</v>
      </c>
      <c r="N13">
        <v>2.1</v>
      </c>
      <c r="O13">
        <v>2.1</v>
      </c>
      <c r="P13">
        <v>2.1</v>
      </c>
      <c r="Q13">
        <v>2.1</v>
      </c>
      <c r="R13">
        <v>2.1</v>
      </c>
      <c r="S13">
        <v>2.1</v>
      </c>
      <c r="T13">
        <v>2.1</v>
      </c>
      <c r="U13">
        <v>2.1</v>
      </c>
      <c r="V13">
        <v>2.1</v>
      </c>
      <c r="W13">
        <v>2.1</v>
      </c>
      <c r="X13">
        <v>2.1</v>
      </c>
      <c r="Y13">
        <v>2.1</v>
      </c>
      <c r="Z13">
        <v>2.1</v>
      </c>
      <c r="AA13">
        <v>2.1</v>
      </c>
      <c r="AB13">
        <v>2.1</v>
      </c>
    </row>
    <row r="14" spans="2:28" ht="12.75">
      <c r="B14" s="14" t="s">
        <v>54</v>
      </c>
      <c r="C14">
        <v>0</v>
      </c>
      <c r="D14">
        <v>1.35</v>
      </c>
      <c r="E14">
        <v>1.35</v>
      </c>
      <c r="F14">
        <v>1.35</v>
      </c>
      <c r="G14">
        <v>1.35</v>
      </c>
      <c r="H14">
        <v>1.35</v>
      </c>
      <c r="I14">
        <v>1.35</v>
      </c>
      <c r="J14">
        <v>1.35</v>
      </c>
      <c r="K14">
        <v>1.35</v>
      </c>
      <c r="L14">
        <v>1.35</v>
      </c>
      <c r="M14">
        <v>1.35</v>
      </c>
      <c r="N14">
        <v>1.35</v>
      </c>
      <c r="O14">
        <v>1.35</v>
      </c>
      <c r="P14">
        <v>1.35</v>
      </c>
      <c r="Q14">
        <v>1.35</v>
      </c>
      <c r="R14">
        <v>1.35</v>
      </c>
      <c r="S14">
        <v>1.35</v>
      </c>
      <c r="T14">
        <v>1.35</v>
      </c>
      <c r="U14">
        <v>1.35</v>
      </c>
      <c r="V14">
        <v>1.35</v>
      </c>
      <c r="W14">
        <v>1.35</v>
      </c>
      <c r="X14">
        <v>1.35</v>
      </c>
      <c r="Y14">
        <v>1.35</v>
      </c>
      <c r="Z14">
        <v>1.35</v>
      </c>
      <c r="AA14">
        <v>1.35</v>
      </c>
      <c r="AB14">
        <v>1.35</v>
      </c>
    </row>
    <row r="15" ht="12.75">
      <c r="B15" s="1"/>
    </row>
    <row r="16" ht="12.75">
      <c r="B16" s="1" t="s">
        <v>22</v>
      </c>
    </row>
    <row r="17" spans="2:3" ht="12.75">
      <c r="B17" s="14" t="s">
        <v>56</v>
      </c>
      <c r="C17">
        <v>326</v>
      </c>
    </row>
    <row r="18" spans="2:3" ht="12.75">
      <c r="B18" s="14" t="s">
        <v>57</v>
      </c>
      <c r="C18">
        <v>454.5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58</v>
      </c>
      <c r="C25">
        <v>261.5</v>
      </c>
    </row>
    <row r="26" spans="2:3" ht="12.75">
      <c r="B26" s="14" t="s">
        <v>59</v>
      </c>
      <c r="C26">
        <v>349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3" ht="12.75">
      <c r="B33" s="1" t="s">
        <v>48</v>
      </c>
      <c r="C33"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3" ht="12.75">
      <c r="B43" s="1" t="s">
        <v>34</v>
      </c>
      <c r="C43">
        <v>0</v>
      </c>
    </row>
    <row r="44" ht="12.75">
      <c r="B44" s="1" t="s">
        <v>35</v>
      </c>
    </row>
    <row r="45" ht="12.75">
      <c r="B45" s="1"/>
    </row>
    <row r="46" ht="12.75">
      <c r="B46" s="1" t="s">
        <v>36</v>
      </c>
    </row>
    <row r="47" spans="2:3" ht="12.75">
      <c r="B47" s="1" t="s">
        <v>44</v>
      </c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 t="s">
        <v>40</v>
      </c>
      <c r="C52" s="5"/>
      <c r="D52" s="5" t="s">
        <v>41</v>
      </c>
      <c r="E52" s="5"/>
      <c r="F52" s="35"/>
    </row>
    <row r="53" spans="1:6" ht="12.75">
      <c r="A53" s="34"/>
      <c r="B53" s="5"/>
      <c r="C53" s="5"/>
      <c r="D53" s="5" t="s">
        <v>42</v>
      </c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 t="s">
        <v>43</v>
      </c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 topLeftCell="A1">
      <selection activeCell="B1" sqref="B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13.00390625" style="0" customWidth="1"/>
    <col min="5" max="5" width="10.140625" style="0" customWidth="1"/>
  </cols>
  <sheetData>
    <row r="1" spans="2:7" ht="12.75">
      <c r="B1" s="18" t="s">
        <v>23</v>
      </c>
      <c r="C1" s="19"/>
      <c r="D1" s="19"/>
      <c r="E1" s="19"/>
      <c r="F1" s="19"/>
      <c r="G1" s="20"/>
    </row>
    <row r="2" spans="2:7" ht="12.75">
      <c r="B2" s="21" t="s">
        <v>24</v>
      </c>
      <c r="C2" s="22">
        <v>0.04</v>
      </c>
      <c r="D2" s="22"/>
      <c r="E2" s="22">
        <f>+(100/39.6)^(1/14)-1</f>
        <v>0.06840536003707043</v>
      </c>
      <c r="F2" s="23" t="s">
        <v>25</v>
      </c>
      <c r="G2" s="24"/>
    </row>
    <row r="3" spans="2:7" ht="12.75">
      <c r="B3" s="21" t="s">
        <v>28</v>
      </c>
      <c r="C3" s="22">
        <v>0.04</v>
      </c>
      <c r="D3" s="23"/>
      <c r="E3" s="23"/>
      <c r="F3" s="23"/>
      <c r="G3" s="24"/>
    </row>
    <row r="4" spans="2:7" ht="12.75">
      <c r="B4" s="21" t="s">
        <v>33</v>
      </c>
      <c r="C4" s="22">
        <v>0.35</v>
      </c>
      <c r="D4" s="23"/>
      <c r="E4" s="23"/>
      <c r="F4" s="23"/>
      <c r="G4" s="24"/>
    </row>
    <row r="5" spans="2:7" ht="12.75">
      <c r="B5" s="25" t="s">
        <v>37</v>
      </c>
      <c r="C5" s="26">
        <v>0.15</v>
      </c>
      <c r="D5" s="27"/>
      <c r="E5" s="27"/>
      <c r="F5" s="27"/>
      <c r="G5" s="28"/>
    </row>
    <row r="6" ht="12.75">
      <c r="C6" s="8"/>
    </row>
    <row r="8" ht="17.25">
      <c r="B8" s="3" t="s">
        <v>52</v>
      </c>
    </row>
    <row r="9" spans="3:28" s="1" customFormat="1" ht="12.75">
      <c r="C9" s="1">
        <v>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  <c r="W9" s="1">
        <v>20</v>
      </c>
      <c r="X9" s="1">
        <v>21</v>
      </c>
      <c r="Y9" s="1">
        <v>22</v>
      </c>
      <c r="Z9" s="1">
        <v>23</v>
      </c>
      <c r="AA9" s="1">
        <v>24</v>
      </c>
      <c r="AB9" s="1">
        <v>25</v>
      </c>
    </row>
    <row r="10" spans="3:28" s="2" customFormat="1" ht="12.75">
      <c r="C10" s="2">
        <v>1986</v>
      </c>
      <c r="D10" s="2">
        <v>1987</v>
      </c>
      <c r="E10" s="2">
        <v>1988</v>
      </c>
      <c r="F10" s="2">
        <v>1989</v>
      </c>
      <c r="G10" s="2">
        <v>1990</v>
      </c>
      <c r="H10" s="2">
        <v>1991</v>
      </c>
      <c r="I10" s="2">
        <v>1992</v>
      </c>
      <c r="J10" s="2">
        <v>1993</v>
      </c>
      <c r="K10" s="2">
        <v>1994</v>
      </c>
      <c r="L10" s="2">
        <v>1995</v>
      </c>
      <c r="M10" s="2">
        <v>1996</v>
      </c>
      <c r="N10" s="2">
        <v>1997</v>
      </c>
      <c r="O10" s="2">
        <v>1998</v>
      </c>
      <c r="P10" s="2">
        <v>1999</v>
      </c>
      <c r="Q10" s="2">
        <v>2000</v>
      </c>
      <c r="R10" s="2">
        <v>2001</v>
      </c>
      <c r="S10" s="2">
        <v>2002</v>
      </c>
      <c r="T10" s="2">
        <v>2003</v>
      </c>
      <c r="U10" s="2">
        <v>2004</v>
      </c>
      <c r="V10" s="2">
        <v>2005</v>
      </c>
      <c r="W10" s="2">
        <v>2006</v>
      </c>
      <c r="X10" s="2">
        <v>2007</v>
      </c>
      <c r="Y10" s="2">
        <v>2008</v>
      </c>
      <c r="Z10" s="2">
        <v>2009</v>
      </c>
      <c r="AA10" s="2">
        <v>2010</v>
      </c>
      <c r="AB10" s="2">
        <v>2011</v>
      </c>
    </row>
    <row r="11" spans="2:28" ht="12.75">
      <c r="B11" s="1" t="s">
        <v>0</v>
      </c>
      <c r="C11">
        <v>0</v>
      </c>
      <c r="D11">
        <v>4.2</v>
      </c>
      <c r="E11">
        <v>4.2</v>
      </c>
      <c r="F11">
        <v>4.2</v>
      </c>
      <c r="G11">
        <v>4.2</v>
      </c>
      <c r="H11">
        <v>4.2</v>
      </c>
      <c r="I11">
        <v>4.2</v>
      </c>
      <c r="J11">
        <v>4.2</v>
      </c>
      <c r="K11">
        <v>4.2</v>
      </c>
      <c r="L11">
        <v>4.2</v>
      </c>
      <c r="M11">
        <v>4.2</v>
      </c>
      <c r="N11">
        <v>4.2</v>
      </c>
      <c r="O11">
        <v>4.2</v>
      </c>
      <c r="P11">
        <v>4.2</v>
      </c>
      <c r="Q11">
        <v>4.2</v>
      </c>
      <c r="R11">
        <v>4.2</v>
      </c>
      <c r="S11">
        <v>4.2</v>
      </c>
      <c r="T11">
        <v>4.2</v>
      </c>
      <c r="U11">
        <v>4.2</v>
      </c>
      <c r="V11">
        <v>4.2</v>
      </c>
      <c r="W11">
        <v>4.2</v>
      </c>
      <c r="X11">
        <v>4.2</v>
      </c>
      <c r="Y11">
        <v>4.2</v>
      </c>
      <c r="Z11">
        <v>4.2</v>
      </c>
      <c r="AA11">
        <v>4.2</v>
      </c>
      <c r="AB11">
        <v>4.2</v>
      </c>
    </row>
    <row r="12" ht="12.75">
      <c r="B12" s="1" t="s">
        <v>62</v>
      </c>
    </row>
    <row r="13" spans="2:28" ht="12.75">
      <c r="B13" s="14" t="s">
        <v>1</v>
      </c>
      <c r="C13">
        <v>0</v>
      </c>
      <c r="D13">
        <f>0.8*'CF analysis - Modernize'!D13</f>
        <v>1.6800000000000002</v>
      </c>
      <c r="E13">
        <f>0.8*'CF analysis - Modernize'!E13</f>
        <v>1.6800000000000002</v>
      </c>
      <c r="F13">
        <f>0.8*'CF analysis - Modernize'!F13</f>
        <v>1.6800000000000002</v>
      </c>
      <c r="G13">
        <f>0.8*'CF analysis - Modernize'!G13</f>
        <v>1.6800000000000002</v>
      </c>
      <c r="H13">
        <f>0.8*'CF analysis - Modernize'!H13</f>
        <v>1.6800000000000002</v>
      </c>
      <c r="I13">
        <f>0.8*'CF analysis - Modernize'!I13</f>
        <v>1.6800000000000002</v>
      </c>
      <c r="J13">
        <f>0.8*'CF analysis - Modernize'!J13</f>
        <v>1.6800000000000002</v>
      </c>
      <c r="K13">
        <f>0.8*'CF analysis - Modernize'!K13</f>
        <v>1.6800000000000002</v>
      </c>
      <c r="L13">
        <f>0.8*'CF analysis - Modernize'!L13</f>
        <v>1.6800000000000002</v>
      </c>
      <c r="M13">
        <f>0.8*'CF analysis - Modernize'!M13</f>
        <v>1.6800000000000002</v>
      </c>
      <c r="N13">
        <f>0.8*'CF analysis - Modernize'!N13</f>
        <v>1.6800000000000002</v>
      </c>
      <c r="O13">
        <f>0.8*'CF analysis - Modernize'!O13</f>
        <v>1.6800000000000002</v>
      </c>
      <c r="P13">
        <f>0.8*'CF analysis - Modernize'!P13</f>
        <v>1.6800000000000002</v>
      </c>
      <c r="Q13">
        <f>0.8*'CF analysis - Modernize'!Q13</f>
        <v>1.6800000000000002</v>
      </c>
      <c r="R13">
        <f>0.8*'CF analysis - Modernize'!R13</f>
        <v>1.6800000000000002</v>
      </c>
      <c r="S13">
        <f>0.8*'CF analysis - Modernize'!S13</f>
        <v>1.6800000000000002</v>
      </c>
      <c r="T13">
        <f>0.8*'CF analysis - Modernize'!T13</f>
        <v>1.6800000000000002</v>
      </c>
      <c r="U13">
        <f>0.8*'CF analysis - Modernize'!U13</f>
        <v>1.6800000000000002</v>
      </c>
      <c r="V13">
        <f>0.8*'CF analysis - Modernize'!V13</f>
        <v>1.6800000000000002</v>
      </c>
      <c r="W13">
        <f>0.8*'CF analysis - Modernize'!W13</f>
        <v>1.6800000000000002</v>
      </c>
      <c r="X13">
        <f>0.8*'CF analysis - Modernize'!X13</f>
        <v>1.6800000000000002</v>
      </c>
      <c r="Y13">
        <f>0.8*'CF analysis - Modernize'!Y13</f>
        <v>1.6800000000000002</v>
      </c>
      <c r="Z13">
        <f>0.8*'CF analysis - Modernize'!Z13</f>
        <v>1.6800000000000002</v>
      </c>
      <c r="AA13">
        <f>0.8*'CF analysis - Modernize'!AA13</f>
        <v>1.6800000000000002</v>
      </c>
      <c r="AB13">
        <f>0.8*'CF analysis - Modernize'!AB13</f>
        <v>1.6800000000000002</v>
      </c>
    </row>
    <row r="14" spans="2:28" ht="12.75">
      <c r="B14" s="14" t="s">
        <v>2</v>
      </c>
      <c r="C14">
        <v>0</v>
      </c>
      <c r="D14">
        <f>0.8*'CF analysis - Modernize'!D14</f>
        <v>1.08</v>
      </c>
      <c r="E14">
        <f>0.8*'CF analysis - Modernize'!E14</f>
        <v>1.08</v>
      </c>
      <c r="F14">
        <f>0.8*'CF analysis - Modernize'!F14</f>
        <v>1.08</v>
      </c>
      <c r="G14">
        <f>0.8*'CF analysis - Modernize'!G14</f>
        <v>1.08</v>
      </c>
      <c r="H14">
        <f>0.8*'CF analysis - Modernize'!H14</f>
        <v>1.08</v>
      </c>
      <c r="I14">
        <f>0.8*'CF analysis - Modernize'!I14</f>
        <v>1.08</v>
      </c>
      <c r="J14">
        <f>0.8*'CF analysis - Modernize'!J14</f>
        <v>1.08</v>
      </c>
      <c r="K14">
        <f>0.8*'CF analysis - Modernize'!K14</f>
        <v>1.08</v>
      </c>
      <c r="L14">
        <f>0.8*'CF analysis - Modernize'!L14</f>
        <v>1.08</v>
      </c>
      <c r="M14">
        <f>0.8*'CF analysis - Modernize'!M14</f>
        <v>1.08</v>
      </c>
      <c r="N14">
        <f>0.8*'CF analysis - Modernize'!N14</f>
        <v>1.08</v>
      </c>
      <c r="O14">
        <f>0.8*'CF analysis - Modernize'!O14</f>
        <v>1.08</v>
      </c>
      <c r="P14">
        <f>0.8*'CF analysis - Modernize'!P14</f>
        <v>1.08</v>
      </c>
      <c r="Q14">
        <f>0.8*'CF analysis - Modernize'!Q14</f>
        <v>1.08</v>
      </c>
      <c r="R14">
        <f>0.8*'CF analysis - Modernize'!R14</f>
        <v>1.08</v>
      </c>
      <c r="S14">
        <f>0.8*'CF analysis - Modernize'!S14</f>
        <v>1.08</v>
      </c>
      <c r="T14">
        <f>0.8*'CF analysis - Modernize'!T14</f>
        <v>1.08</v>
      </c>
      <c r="U14">
        <f>0.8*'CF analysis - Modernize'!U14</f>
        <v>1.08</v>
      </c>
      <c r="V14">
        <f>0.8*'CF analysis - Modernize'!V14</f>
        <v>1.08</v>
      </c>
      <c r="W14">
        <f>0.8*'CF analysis - Modernize'!W14</f>
        <v>1.08</v>
      </c>
      <c r="X14">
        <f>0.8*'CF analysis - Modernize'!X14</f>
        <v>1.08</v>
      </c>
      <c r="Y14">
        <f>0.8*'CF analysis - Modernize'!Y14</f>
        <v>1.08</v>
      </c>
      <c r="Z14">
        <f>0.8*'CF analysis - Modernize'!Z14</f>
        <v>1.08</v>
      </c>
      <c r="AA14">
        <f>0.8*'CF analysis - Modernize'!AA14</f>
        <v>1.08</v>
      </c>
      <c r="AB14">
        <f>0.8*'CF analysis - Modernize'!AB14</f>
        <v>1.08</v>
      </c>
    </row>
    <row r="15" ht="12.75">
      <c r="B15" s="1"/>
    </row>
    <row r="16" ht="12.75">
      <c r="B16" s="1" t="s">
        <v>22</v>
      </c>
    </row>
    <row r="17" spans="2:3" ht="12.75">
      <c r="B17" s="14" t="s">
        <v>58</v>
      </c>
      <c r="C17">
        <v>325</v>
      </c>
    </row>
    <row r="18" spans="2:3" ht="12.75">
      <c r="B18" s="14" t="s">
        <v>59</v>
      </c>
      <c r="C18">
        <v>453</v>
      </c>
    </row>
    <row r="19" ht="12.75">
      <c r="B19" s="1"/>
    </row>
    <row r="20" ht="12.75">
      <c r="B20" s="1" t="s">
        <v>26</v>
      </c>
    </row>
    <row r="21" ht="12.75">
      <c r="B21" s="14" t="s">
        <v>1</v>
      </c>
    </row>
    <row r="22" ht="12.75">
      <c r="B22" s="14" t="s">
        <v>2</v>
      </c>
    </row>
    <row r="23" ht="12.75">
      <c r="B23" s="1"/>
    </row>
    <row r="24" ht="12.75">
      <c r="B24" s="1" t="s">
        <v>27</v>
      </c>
    </row>
    <row r="25" spans="2:3" ht="12.75">
      <c r="B25" s="14" t="s">
        <v>58</v>
      </c>
      <c r="C25">
        <v>300</v>
      </c>
    </row>
    <row r="26" spans="2:3" ht="12.75">
      <c r="B26" s="14" t="s">
        <v>61</v>
      </c>
      <c r="C26">
        <v>403</v>
      </c>
    </row>
    <row r="27" ht="12.75">
      <c r="B27" s="1"/>
    </row>
    <row r="28" ht="12.75">
      <c r="B28" s="1" t="s">
        <v>29</v>
      </c>
    </row>
    <row r="29" ht="12.75">
      <c r="B29" s="14" t="s">
        <v>1</v>
      </c>
    </row>
    <row r="30" ht="12.75">
      <c r="B30" s="14" t="s">
        <v>2</v>
      </c>
    </row>
    <row r="31" ht="12.75">
      <c r="B31" s="1"/>
    </row>
    <row r="32" ht="12.75">
      <c r="B32" s="1"/>
    </row>
    <row r="33" spans="2:28" ht="12.75">
      <c r="B33" s="1" t="s">
        <v>50</v>
      </c>
      <c r="D33">
        <f>+$C$44/25</f>
        <v>0</v>
      </c>
      <c r="E33">
        <f aca="true" t="shared" si="0" ref="E33:AB33">+$C$44/25</f>
        <v>0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0</v>
      </c>
      <c r="R33">
        <f t="shared" si="0"/>
        <v>0</v>
      </c>
      <c r="S33">
        <f t="shared" si="0"/>
        <v>0</v>
      </c>
      <c r="T33">
        <f t="shared" si="0"/>
        <v>0</v>
      </c>
      <c r="U33">
        <f t="shared" si="0"/>
        <v>0</v>
      </c>
      <c r="V33">
        <f t="shared" si="0"/>
        <v>0</v>
      </c>
      <c r="W33">
        <f t="shared" si="0"/>
        <v>0</v>
      </c>
      <c r="X33">
        <f t="shared" si="0"/>
        <v>0</v>
      </c>
      <c r="Y33">
        <f t="shared" si="0"/>
        <v>0</v>
      </c>
      <c r="Z33">
        <f t="shared" si="0"/>
        <v>0</v>
      </c>
      <c r="AA33">
        <f t="shared" si="0"/>
        <v>0</v>
      </c>
      <c r="AB33">
        <f t="shared" si="0"/>
        <v>0</v>
      </c>
    </row>
    <row r="34" ht="12.75">
      <c r="B34" s="1"/>
    </row>
    <row r="35" ht="12.75">
      <c r="B35" s="1" t="s">
        <v>30</v>
      </c>
    </row>
    <row r="36" ht="12.75">
      <c r="B36" s="14" t="s">
        <v>1</v>
      </c>
    </row>
    <row r="37" ht="12.75">
      <c r="B37" s="14" t="s">
        <v>2</v>
      </c>
    </row>
    <row r="38" ht="12.75">
      <c r="B38" s="1"/>
    </row>
    <row r="39" ht="12.75">
      <c r="B39" s="1" t="s">
        <v>31</v>
      </c>
    </row>
    <row r="40" ht="12.75">
      <c r="B40" s="1"/>
    </row>
    <row r="41" ht="12.75">
      <c r="B41" s="1" t="s">
        <v>32</v>
      </c>
    </row>
    <row r="42" ht="12.75">
      <c r="B42" s="1"/>
    </row>
    <row r="43" spans="2:28" ht="12.75">
      <c r="B43" s="1" t="s">
        <v>34</v>
      </c>
      <c r="D43">
        <f>+D33</f>
        <v>0</v>
      </c>
      <c r="E43">
        <f aca="true" t="shared" si="1" ref="E43:AB43">+E33</f>
        <v>0</v>
      </c>
      <c r="F43">
        <f t="shared" si="1"/>
        <v>0</v>
      </c>
      <c r="G43">
        <f t="shared" si="1"/>
        <v>0</v>
      </c>
      <c r="H43">
        <f t="shared" si="1"/>
        <v>0</v>
      </c>
      <c r="I43">
        <f t="shared" si="1"/>
        <v>0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0</v>
      </c>
      <c r="N43">
        <f t="shared" si="1"/>
        <v>0</v>
      </c>
      <c r="O43">
        <f t="shared" si="1"/>
        <v>0</v>
      </c>
      <c r="P43">
        <f t="shared" si="1"/>
        <v>0</v>
      </c>
      <c r="Q43">
        <f t="shared" si="1"/>
        <v>0</v>
      </c>
      <c r="R43">
        <f t="shared" si="1"/>
        <v>0</v>
      </c>
      <c r="S43">
        <f t="shared" si="1"/>
        <v>0</v>
      </c>
      <c r="T43">
        <f t="shared" si="1"/>
        <v>0</v>
      </c>
      <c r="U43">
        <f t="shared" si="1"/>
        <v>0</v>
      </c>
      <c r="V43">
        <f t="shared" si="1"/>
        <v>0</v>
      </c>
      <c r="W43">
        <f t="shared" si="1"/>
        <v>0</v>
      </c>
      <c r="X43">
        <f t="shared" si="1"/>
        <v>0</v>
      </c>
      <c r="Y43">
        <f t="shared" si="1"/>
        <v>0</v>
      </c>
      <c r="Z43">
        <f t="shared" si="1"/>
        <v>0</v>
      </c>
      <c r="AA43">
        <f t="shared" si="1"/>
        <v>0</v>
      </c>
      <c r="AB43">
        <f t="shared" si="1"/>
        <v>0</v>
      </c>
    </row>
    <row r="44" spans="2:3" ht="12.75">
      <c r="B44" s="1" t="s">
        <v>35</v>
      </c>
      <c r="C44">
        <v>0</v>
      </c>
    </row>
    <row r="45" ht="12.75">
      <c r="B45" s="1"/>
    </row>
    <row r="46" ht="12.75">
      <c r="B46" s="1" t="s">
        <v>36</v>
      </c>
    </row>
    <row r="47" spans="2:3" ht="12.75">
      <c r="B47" s="1"/>
      <c r="C47" s="10"/>
    </row>
    <row r="48" s="7" customFormat="1" ht="12.75">
      <c r="B48" s="11" t="s">
        <v>38</v>
      </c>
    </row>
    <row r="49" ht="12.75">
      <c r="B49" s="17"/>
    </row>
    <row r="50" spans="2:3" ht="13.5" thickBot="1">
      <c r="B50" s="1" t="s">
        <v>39</v>
      </c>
      <c r="C50" s="7"/>
    </row>
    <row r="51" spans="1:6" ht="13.5" thickTop="1">
      <c r="A51" s="31"/>
      <c r="B51" s="32"/>
      <c r="C51" s="32"/>
      <c r="D51" s="32"/>
      <c r="E51" s="32"/>
      <c r="F51" s="33"/>
    </row>
    <row r="52" spans="1:6" ht="12.75">
      <c r="A52" s="34"/>
      <c r="B52" s="5"/>
      <c r="C52" s="5"/>
      <c r="D52" s="5"/>
      <c r="E52" s="5"/>
      <c r="F52" s="35"/>
    </row>
    <row r="53" spans="1:6" ht="12.75">
      <c r="A53" s="34"/>
      <c r="B53" s="5"/>
      <c r="C53" s="5"/>
      <c r="D53" s="5"/>
      <c r="E53" s="29"/>
      <c r="F53" s="35"/>
    </row>
    <row r="54" spans="1:6" ht="12.75">
      <c r="A54" s="34"/>
      <c r="B54" s="5"/>
      <c r="C54" s="5"/>
      <c r="D54" s="5"/>
      <c r="E54" s="5"/>
      <c r="F54" s="35"/>
    </row>
    <row r="55" spans="1:6" ht="12.75">
      <c r="A55" s="34"/>
      <c r="B55" s="5"/>
      <c r="C55" s="5"/>
      <c r="D55" s="5"/>
      <c r="E55" s="30"/>
      <c r="F55" s="35"/>
    </row>
    <row r="56" spans="1:6" ht="13.5" thickBot="1">
      <c r="A56" s="36"/>
      <c r="B56" s="37"/>
      <c r="C56" s="37"/>
      <c r="D56" s="37"/>
      <c r="E56" s="37"/>
      <c r="F56" s="38"/>
    </row>
    <row r="57" ht="13.5" thickTop="1"/>
  </sheetData>
  <printOptions/>
  <pageMargins left="0.75" right="0.75" top="1" bottom="1" header="0.5" footer="0.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FRBNY</dc:creator>
  <cp:keywords/>
  <dc:description/>
  <cp:lastModifiedBy>Joseph Mahoney</cp:lastModifiedBy>
  <cp:lastPrinted>1999-02-11T17:50:17Z</cp:lastPrinted>
  <dcterms:created xsi:type="dcterms:W3CDTF">1998-10-27T16:22:34Z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